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hn/Documents/Tous/Penn/NOMA/Mapping/INN Map/"/>
    </mc:Choice>
  </mc:AlternateContent>
  <xr:revisionPtr revIDLastSave="0" documentId="13_ncr:1_{8815C7F2-59E4-C244-B5F0-7A19F451167C}" xr6:coauthVersionLast="47" xr6:coauthVersionMax="47" xr10:uidLastSave="{00000000-0000-0000-0000-000000000000}"/>
  <bookViews>
    <workbookView xWindow="0" yWindow="0" windowWidth="25600" windowHeight="16000" xr2:uid="{F0981939-14CD-7845-963F-A39A3FD9C23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6" i="1" l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28" i="1" s="1"/>
</calcChain>
</file>

<file path=xl/sharedStrings.xml><?xml version="1.0" encoding="utf-8"?>
<sst xmlns="http://schemas.openxmlformats.org/spreadsheetml/2006/main" count="182" uniqueCount="118">
  <si>
    <t>Paper Title</t>
  </si>
  <si>
    <t>Article Year</t>
  </si>
  <si>
    <t>Country</t>
  </si>
  <si>
    <t>Number of Cases</t>
  </si>
  <si>
    <t>COUNTRY</t>
  </si>
  <si>
    <t>NOMA CASES</t>
  </si>
  <si>
    <t>Combination intraoral and extraoral prosthesis used for rehabilitation of a patient treated for cancrum oris: a clinical report</t>
  </si>
  <si>
    <t>South Africa</t>
  </si>
  <si>
    <t>The prefabricated superficial temporal fascia flap in noma surgery</t>
  </si>
  <si>
    <t>Nigeria</t>
  </si>
  <si>
    <t>Noma (cancrum oris): case report in a 4-year-old hiv-positive South African child</t>
  </si>
  <si>
    <t>Wales</t>
  </si>
  <si>
    <t>Cancrum oris in a caucasian male with type 2 diabetes mellitus</t>
  </si>
  <si>
    <t>Lesotho</t>
  </si>
  <si>
    <t>Cancrum oris in HIV infected children in Lesotho: report of two cases</t>
  </si>
  <si>
    <t>Zimbabwe</t>
  </si>
  <si>
    <t>Cancrum oris: its incidence and treatment in Enugu, Nigeria</t>
  </si>
  <si>
    <t xml:space="preserve">Niger </t>
  </si>
  <si>
    <t>An estimation of the incidence of noma in North-West Nigeria</t>
  </si>
  <si>
    <t>Brazi</t>
  </si>
  <si>
    <t>HIV/AIDS orofacial lesions in 156 Zimbabwean patients at referral oral and maxillofacial surgical clinics</t>
  </si>
  <si>
    <t>Turkey</t>
  </si>
  <si>
    <t>New split scar cheek flap in reconstruction of noma sequelae</t>
  </si>
  <si>
    <t>India</t>
  </si>
  <si>
    <t>Noma (cancrum oris) associated with oral myiasis in an adult</t>
  </si>
  <si>
    <t>Brazil</t>
  </si>
  <si>
    <t>Laos</t>
  </si>
  <si>
    <t>Noma: experiences with a microvascular approach under west african conditions</t>
  </si>
  <si>
    <t>Kenya</t>
  </si>
  <si>
    <t>Reviewing trends in the incidence of cancrum oris in Ibadan, Nigeria</t>
  </si>
  <si>
    <t>USA</t>
  </si>
  <si>
    <t>Cancrum oris (noma) in a malnourished HIV-positive child from rural KwaZulu-Natal</t>
  </si>
  <si>
    <t>Italy</t>
  </si>
  <si>
    <t>Report of an infant with noma (cancrum oris)</t>
  </si>
  <si>
    <t>Ethiopia</t>
  </si>
  <si>
    <t>Noma: life cycle of a devastating sore - case report and literature review</t>
  </si>
  <si>
    <t>Afghanistan</t>
  </si>
  <si>
    <t>Pseudomonas sepsis with noma: an association</t>
  </si>
  <si>
    <t>Burkina Faso</t>
  </si>
  <si>
    <t>Submental intubation for cancrum oris: a case report</t>
  </si>
  <si>
    <t>Indonesia</t>
  </si>
  <si>
    <t>Temporal relationship between the occurrence of fresh noma and the timing of linear growth retardation in nigerian children</t>
  </si>
  <si>
    <t>Mali</t>
  </si>
  <si>
    <t>The use of the pedicled supraclavicular flap in noma reconstructive surgery</t>
  </si>
  <si>
    <t>Guinea-Bissau</t>
  </si>
  <si>
    <t>Noma (cancrum oris) in Human Immunodeficiency Virus infection and acquired immunodeficiency syndrome (HIV and AIDS): clinical experience in Zimbabwe</t>
  </si>
  <si>
    <t>China</t>
  </si>
  <si>
    <t>Noma in Laos: stigma of severe poverty in rural Asia</t>
  </si>
  <si>
    <t>Burundi</t>
  </si>
  <si>
    <t>Recurrent noma (cancrum oris) in Human Immunodeficiency Virus infection and acquired immunodeficiency syndrome (HIV and AIDS): report of a case</t>
  </si>
  <si>
    <t>Cameroon</t>
  </si>
  <si>
    <t>Protocol for managing acute cancrum oris in children: an experience in five cases</t>
  </si>
  <si>
    <t>Togo</t>
  </si>
  <si>
    <t>Cancrum oris in an adult with Human Immunodeficiency Virus infection: case report</t>
  </si>
  <si>
    <t>Scotland</t>
  </si>
  <si>
    <t>Case report journey of a noma face</t>
  </si>
  <si>
    <t>Zambia</t>
  </si>
  <si>
    <t>Long-term results of trismus release in noma patients</t>
  </si>
  <si>
    <t>Other</t>
  </si>
  <si>
    <t>A 40-year-old man with a perforated cheek</t>
  </si>
  <si>
    <t>United States of America</t>
  </si>
  <si>
    <t>Total</t>
  </si>
  <si>
    <t>Cancrum oris in a boy with down syndrome</t>
  </si>
  <si>
    <t>Facial reconstruction in the developing world: a complicated matter</t>
  </si>
  <si>
    <t>Gillies fan flap for the reconstruction of an upper lip defect caused by noma: case presentation</t>
  </si>
  <si>
    <t>Noma in an Afghani child: a case report</t>
  </si>
  <si>
    <t>HIV and noma in Burkina Faso</t>
  </si>
  <si>
    <t>Microarray analysis of microbiota of gingival lesions in noma patients</t>
  </si>
  <si>
    <t>Noma (cancrum oris): a report of a case in a young AIDS patient with a review of the pathogenesis</t>
  </si>
  <si>
    <t>Noma affected children from Niger have distinct oral microbial communities based on high-throughput sequencing of 16s RRNA gene fragments</t>
  </si>
  <si>
    <t>Niger</t>
  </si>
  <si>
    <t>Model of care, Noma Children’s Hospital, northwest Nigeria</t>
  </si>
  <si>
    <t xml:space="preserve">Nigeria </t>
  </si>
  <si>
    <t>Columella reconstruction using double nasolabial flap and costal cartilage: a case report</t>
  </si>
  <si>
    <t>Case report: a rare case of noma (cancrum oris) in a Malian woman</t>
  </si>
  <si>
    <t>Outcomes at 18 mo of 37 noma (cancrum oris) cases surgically treated at the Noma Children’s Hospital, Sokoto, Nigeria</t>
  </si>
  <si>
    <t>Language and beliefs in relation to noma: a qualitative study, northwest Nigeria</t>
  </si>
  <si>
    <t>Facing Africa: Describing noma in Ethiopia</t>
  </si>
  <si>
    <t xml:space="preserve">Ethiopia </t>
  </si>
  <si>
    <t>Distraction therapy to correct trismus following noma</t>
  </si>
  <si>
    <t>Case report: malignant transformation of noma: repair by forearm flap</t>
  </si>
  <si>
    <t>Anaesthetic care for noma (cancrum oris) - the disease, the airway and how to provide anaesthetic care without a clinical safety infrastructure</t>
  </si>
  <si>
    <t>Airway management through a facial defect resulting from noma (orofacial gangrene): a case report</t>
  </si>
  <si>
    <t>Pattern of noma (cancrum oris) and its risk factors in northwestern Nigeria: a hospital-based retrospective study</t>
  </si>
  <si>
    <t>Sociodemographic characteristics of traditional healers and their knowledge of noma: a descriptive survey in three regions of Mali</t>
  </si>
  <si>
    <t>Release of extra articular ankylosis of jaws as a sequelae of cancrum oris with extensive gingival myasis in a scoliosis patient: a rare case report</t>
  </si>
  <si>
    <t>The prevalence of noma in northwest Nigeria</t>
  </si>
  <si>
    <t>Noma—knowledge and practice competence among primary healthcare workers: a cross-sectional study in Burkina Faso</t>
  </si>
  <si>
    <t>Noma in a boy with septic shock: a case report</t>
  </si>
  <si>
    <t>Estimated incidence and prevalence of noma in north central Nigeria, 2010–2018: a retrospective study</t>
  </si>
  <si>
    <t>Chronic lymphocytic leukemia revealed by a rare complication: noma. First description from Togo</t>
  </si>
  <si>
    <t>Atypical orofacial necrosis of unknown aetiology: a case report with features similar to noma</t>
  </si>
  <si>
    <t xml:space="preserve">Scotland </t>
  </si>
  <si>
    <t>‘I treat it but i don’t know what this disease is’: A qualitative study on noma (cancrum oris) and traditional healing in northwest Nigeria</t>
  </si>
  <si>
    <t>Risk factors for diagnosed noma in northwest Nigeria: a case-control study, 2017</t>
  </si>
  <si>
    <t>A progressive ulcer in immunocompetent man: cancrum oris</t>
  </si>
  <si>
    <t xml:space="preserve">India </t>
  </si>
  <si>
    <t>An unusual case of noma caused by Klebsiella Pnuemoniae and its management</t>
  </si>
  <si>
    <t>The surgical management of extra-articular ankylosis in noma patients</t>
  </si>
  <si>
    <t>Burkina Faso &amp; Nigeria</t>
  </si>
  <si>
    <t>Noma surgery</t>
  </si>
  <si>
    <t>Cancrum oris (noma): an early sign of acute lymphoblastic leukemia relapse</t>
  </si>
  <si>
    <t>Pattern of tissue destruction among patients diagnosed with cancrum oris (noma) at a northwestern Nigerian hospital, Sokoto</t>
  </si>
  <si>
    <t>Risk factors and mortality rate of acute cancrum oris (noma) in Sokoto north‑west nigeria: a 13‑year survey</t>
  </si>
  <si>
    <t>Noma in an HIV infected patient in Guinea-Bissau: a case report</t>
  </si>
  <si>
    <t>Guinea-Bisseau</t>
  </si>
  <si>
    <t>Management of noma: practice competence and knowledge among healthcare workers in a rural district of Zambia</t>
  </si>
  <si>
    <t>Cancrum oris (noma): the role of nutrition in management</t>
  </si>
  <si>
    <t>Cancrum oris (noma) in an HIV positive adult: a case report and literature review</t>
  </si>
  <si>
    <t xml:space="preserve">South Africa </t>
  </si>
  <si>
    <t>Noma: a disease of poverty presenting at an urban hospital in the United States</t>
  </si>
  <si>
    <t xml:space="preserve">United States </t>
  </si>
  <si>
    <t>Reconstruction of complex oro-facial defects using the myocutaneous sub-mental artery flap</t>
  </si>
  <si>
    <t>East Africa (unspecified)</t>
  </si>
  <si>
    <t>French-[Evoluting form of cancrum oris, about 55 cases collected at the academic hospital Yalgado Ouedraogo of Ouagadougou]</t>
  </si>
  <si>
    <t>French-[Noma and Burkitt disease; a particular association about three observations seen in the teaching hospital center Yalgado Ouedraogo (Burkina Faso)]</t>
  </si>
  <si>
    <t>Cancrum oris in developed countries</t>
  </si>
  <si>
    <t>Pro- versus anti-inflammatory cytokine profile in african children with acute oro-facial noma (cancrum oris, noma)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</si>
</sst>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1C1D1E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EB6F-49D4-274E-8D9D-F7FC1BF7C588}">
  <dimension ref="A1:H76"/>
  <sheetViews>
    <sheetView tabSelected="1" workbookViewId="0">
      <selection activeCell="I35" sqref="I35"/>
    </sheetView>
  </sheetViews>
  <sheetFormatPr baseColWidth="10" defaultRowHeight="16" x14ac:dyDescent="0.2"/>
  <cols>
    <col min="1" max="1" width="19.83203125" customWidth="1"/>
    <col min="2" max="2" width="12.6640625" customWidth="1"/>
    <col min="3" max="3" width="13.83203125" customWidth="1"/>
    <col min="4" max="4" width="17.6640625" customWidth="1"/>
    <col min="7" max="7" width="15.5" customWidth="1"/>
    <col min="8" max="8" width="15.33203125" customWidth="1"/>
  </cols>
  <sheetData>
    <row r="1" spans="1:8" x14ac:dyDescent="0.2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3" t="s">
        <v>4</v>
      </c>
      <c r="H1" s="3" t="s">
        <v>5</v>
      </c>
    </row>
    <row r="2" spans="1:8" x14ac:dyDescent="0.2">
      <c r="A2" s="2" t="s">
        <v>6</v>
      </c>
      <c r="B2" s="2">
        <v>2000</v>
      </c>
      <c r="C2" s="2" t="s">
        <v>7</v>
      </c>
      <c r="D2" s="2">
        <v>1</v>
      </c>
      <c r="E2" s="2"/>
      <c r="F2" s="2"/>
      <c r="G2" s="2" t="s">
        <v>7</v>
      </c>
      <c r="H2" s="2">
        <f>SUM(D4,D2,D14,D35,D69)</f>
        <v>5</v>
      </c>
    </row>
    <row r="3" spans="1:8" x14ac:dyDescent="0.2">
      <c r="A3" s="2" t="s">
        <v>8</v>
      </c>
      <c r="B3" s="2">
        <v>2000</v>
      </c>
      <c r="C3" s="2" t="s">
        <v>9</v>
      </c>
      <c r="D3" s="2">
        <v>15</v>
      </c>
      <c r="E3" s="2"/>
      <c r="F3" s="2"/>
      <c r="G3" s="2" t="s">
        <v>9</v>
      </c>
      <c r="H3" s="2">
        <f>SUM(D3,D7,D8,D12,D13,D19,D20,D24,D27,D31,D37,D40,D41,D46,D48,D51,D54,D57,D58,D62,D64,D65,D75)</f>
        <v>2589</v>
      </c>
    </row>
    <row r="4" spans="1:8" x14ac:dyDescent="0.2">
      <c r="A4" s="2" t="s">
        <v>10</v>
      </c>
      <c r="B4" s="2">
        <v>2000</v>
      </c>
      <c r="C4" s="2" t="s">
        <v>7</v>
      </c>
      <c r="D4" s="2">
        <v>1</v>
      </c>
      <c r="E4" s="2"/>
      <c r="F4" s="2"/>
      <c r="G4" s="2" t="s">
        <v>11</v>
      </c>
      <c r="H4" s="2">
        <f>SUM(D5)</f>
        <v>1</v>
      </c>
    </row>
    <row r="5" spans="1:8" x14ac:dyDescent="0.2">
      <c r="A5" s="2" t="s">
        <v>12</v>
      </c>
      <c r="B5" s="2">
        <v>2001</v>
      </c>
      <c r="C5" s="2" t="s">
        <v>11</v>
      </c>
      <c r="D5" s="2">
        <v>1</v>
      </c>
      <c r="E5" s="2"/>
      <c r="F5" s="2"/>
      <c r="G5" s="2" t="s">
        <v>13</v>
      </c>
      <c r="H5" s="2">
        <f>SUM(D6)</f>
        <v>2</v>
      </c>
    </row>
    <row r="6" spans="1:8" x14ac:dyDescent="0.2">
      <c r="A6" s="2" t="s">
        <v>14</v>
      </c>
      <c r="B6" s="2">
        <v>2002</v>
      </c>
      <c r="C6" s="2" t="s">
        <v>13</v>
      </c>
      <c r="D6" s="2">
        <v>2</v>
      </c>
      <c r="E6" s="2"/>
      <c r="F6" s="2"/>
      <c r="G6" s="2" t="s">
        <v>15</v>
      </c>
      <c r="H6" s="2">
        <f>SUM(D9,D21,D23,)</f>
        <v>55</v>
      </c>
    </row>
    <row r="7" spans="1:8" x14ac:dyDescent="0.2">
      <c r="A7" s="2" t="s">
        <v>16</v>
      </c>
      <c r="B7" s="2">
        <v>2002</v>
      </c>
      <c r="C7" s="2" t="s">
        <v>9</v>
      </c>
      <c r="D7" s="2">
        <v>3</v>
      </c>
      <c r="E7" s="2"/>
      <c r="F7" s="2"/>
      <c r="G7" s="2" t="s">
        <v>17</v>
      </c>
      <c r="H7" s="2">
        <f>SUM(D10,D34,D36,D44,)</f>
        <v>164</v>
      </c>
    </row>
    <row r="8" spans="1:8" x14ac:dyDescent="0.2">
      <c r="A8" s="2" t="s">
        <v>18</v>
      </c>
      <c r="B8" s="2">
        <v>2003</v>
      </c>
      <c r="C8" s="2" t="s">
        <v>9</v>
      </c>
      <c r="D8" s="2">
        <v>378</v>
      </c>
      <c r="E8" s="2"/>
      <c r="F8" s="2"/>
      <c r="G8" s="2" t="s">
        <v>19</v>
      </c>
      <c r="H8" s="2">
        <f>SUM(D11,)</f>
        <v>1</v>
      </c>
    </row>
    <row r="9" spans="1:8" x14ac:dyDescent="0.2">
      <c r="A9" s="2" t="s">
        <v>20</v>
      </c>
      <c r="B9" s="2">
        <v>2003</v>
      </c>
      <c r="C9" s="2" t="s">
        <v>15</v>
      </c>
      <c r="D9" s="2">
        <v>6</v>
      </c>
      <c r="E9" s="2"/>
      <c r="F9" s="2"/>
      <c r="G9" s="2" t="s">
        <v>21</v>
      </c>
      <c r="H9" s="2">
        <f>SUM(D15,)</f>
        <v>1</v>
      </c>
    </row>
    <row r="10" spans="1:8" x14ac:dyDescent="0.2">
      <c r="A10" s="2" t="s">
        <v>22</v>
      </c>
      <c r="B10" s="2">
        <v>2003</v>
      </c>
      <c r="C10" s="2" t="s">
        <v>17</v>
      </c>
      <c r="D10" s="2">
        <v>7</v>
      </c>
      <c r="E10" s="2"/>
      <c r="F10" s="2"/>
      <c r="G10" s="2" t="s">
        <v>23</v>
      </c>
      <c r="H10" s="2">
        <f>SUM(D16,D17,D18,D50,D59,D60,D63,)</f>
        <v>7</v>
      </c>
    </row>
    <row r="11" spans="1:8" x14ac:dyDescent="0.2">
      <c r="A11" s="2" t="s">
        <v>24</v>
      </c>
      <c r="B11" s="2">
        <v>2003</v>
      </c>
      <c r="C11" s="2" t="s">
        <v>25</v>
      </c>
      <c r="D11" s="2">
        <v>1</v>
      </c>
      <c r="E11" s="2"/>
      <c r="F11" s="2"/>
      <c r="G11" s="2" t="s">
        <v>26</v>
      </c>
      <c r="H11" s="2">
        <f>SUM(D22,D26)</f>
        <v>13</v>
      </c>
    </row>
    <row r="12" spans="1:8" x14ac:dyDescent="0.2">
      <c r="A12" s="2" t="s">
        <v>27</v>
      </c>
      <c r="B12" s="2">
        <v>2003</v>
      </c>
      <c r="C12" s="2" t="s">
        <v>9</v>
      </c>
      <c r="D12" s="2">
        <v>23</v>
      </c>
      <c r="E12" s="2"/>
      <c r="F12" s="2"/>
      <c r="G12" s="2" t="s">
        <v>28</v>
      </c>
      <c r="H12" s="2">
        <f>SUM(D25,)</f>
        <v>1</v>
      </c>
    </row>
    <row r="13" spans="1:8" x14ac:dyDescent="0.2">
      <c r="A13" s="2" t="s">
        <v>29</v>
      </c>
      <c r="B13" s="2">
        <v>2003</v>
      </c>
      <c r="C13" s="2" t="s">
        <v>9</v>
      </c>
      <c r="D13" s="2">
        <v>45</v>
      </c>
      <c r="E13" s="2"/>
      <c r="F13" s="2"/>
      <c r="G13" s="2" t="s">
        <v>30</v>
      </c>
      <c r="H13" s="2">
        <f>SUM(D28,D70)</f>
        <v>2</v>
      </c>
    </row>
    <row r="14" spans="1:8" x14ac:dyDescent="0.2">
      <c r="A14" s="2" t="s">
        <v>31</v>
      </c>
      <c r="B14" s="2">
        <v>2004</v>
      </c>
      <c r="C14" s="2" t="s">
        <v>7</v>
      </c>
      <c r="D14" s="2">
        <v>1</v>
      </c>
      <c r="E14" s="2"/>
      <c r="F14" s="2"/>
      <c r="G14" s="2" t="s">
        <v>32</v>
      </c>
      <c r="H14" s="2">
        <f>SUM(D29,D74)</f>
        <v>2</v>
      </c>
    </row>
    <row r="15" spans="1:8" x14ac:dyDescent="0.2">
      <c r="A15" s="2" t="s">
        <v>33</v>
      </c>
      <c r="B15" s="2">
        <v>2014</v>
      </c>
      <c r="C15" s="2" t="s">
        <v>21</v>
      </c>
      <c r="D15" s="2">
        <v>1</v>
      </c>
      <c r="E15" s="2"/>
      <c r="F15" s="2"/>
      <c r="G15" s="2" t="s">
        <v>34</v>
      </c>
      <c r="H15" s="2">
        <f>SUM(D30,D42,)</f>
        <v>115</v>
      </c>
    </row>
    <row r="16" spans="1:8" x14ac:dyDescent="0.2">
      <c r="A16" s="2" t="s">
        <v>35</v>
      </c>
      <c r="B16" s="2">
        <v>2005</v>
      </c>
      <c r="C16" s="2" t="s">
        <v>23</v>
      </c>
      <c r="D16" s="2">
        <v>1</v>
      </c>
      <c r="E16" s="2"/>
      <c r="F16" s="2"/>
      <c r="G16" s="2" t="s">
        <v>36</v>
      </c>
      <c r="H16" s="2">
        <f>SUM(D32)</f>
        <v>1</v>
      </c>
    </row>
    <row r="17" spans="1:8" x14ac:dyDescent="0.2">
      <c r="A17" s="2" t="s">
        <v>37</v>
      </c>
      <c r="B17" s="2">
        <v>2005</v>
      </c>
      <c r="C17" s="2" t="s">
        <v>23</v>
      </c>
      <c r="D17" s="2">
        <v>1</v>
      </c>
      <c r="E17" s="2"/>
      <c r="F17" s="2"/>
      <c r="G17" s="2" t="s">
        <v>38</v>
      </c>
      <c r="H17" s="2">
        <f>SUM(D33,D52,D72,D73)</f>
        <v>270</v>
      </c>
    </row>
    <row r="18" spans="1:8" x14ac:dyDescent="0.2">
      <c r="A18" s="2" t="s">
        <v>39</v>
      </c>
      <c r="B18" s="2">
        <v>2005</v>
      </c>
      <c r="C18" s="2" t="s">
        <v>23</v>
      </c>
      <c r="D18" s="2">
        <v>1</v>
      </c>
      <c r="E18" s="2"/>
      <c r="F18" s="2"/>
      <c r="G18" s="2" t="s">
        <v>40</v>
      </c>
      <c r="H18" s="2">
        <f>SUM(D38,)</f>
        <v>1</v>
      </c>
    </row>
    <row r="19" spans="1:8" x14ac:dyDescent="0.2">
      <c r="A19" s="2" t="s">
        <v>41</v>
      </c>
      <c r="B19" s="2">
        <v>2005</v>
      </c>
      <c r="C19" s="2" t="s">
        <v>9</v>
      </c>
      <c r="D19" s="2">
        <v>91</v>
      </c>
      <c r="E19" s="2"/>
      <c r="F19" s="2"/>
      <c r="G19" s="2" t="s">
        <v>42</v>
      </c>
      <c r="H19" s="2">
        <f>SUM(D39,D49,)</f>
        <v>81</v>
      </c>
    </row>
    <row r="20" spans="1:8" x14ac:dyDescent="0.2">
      <c r="A20" s="2" t="s">
        <v>43</v>
      </c>
      <c r="B20" s="2">
        <v>2006</v>
      </c>
      <c r="C20" s="2" t="s">
        <v>9</v>
      </c>
      <c r="D20" s="2">
        <v>10</v>
      </c>
      <c r="E20" s="2"/>
      <c r="F20" s="2"/>
      <c r="G20" s="2" t="s">
        <v>44</v>
      </c>
      <c r="H20" s="2">
        <f>SUM(D43,D66,)</f>
        <v>9</v>
      </c>
    </row>
    <row r="21" spans="1:8" x14ac:dyDescent="0.2">
      <c r="A21" s="2" t="s">
        <v>45</v>
      </c>
      <c r="B21" s="2">
        <v>2008</v>
      </c>
      <c r="C21" s="2" t="s">
        <v>15</v>
      </c>
      <c r="D21" s="2">
        <v>48</v>
      </c>
      <c r="E21" s="2"/>
      <c r="F21" s="2"/>
      <c r="G21" s="2" t="s">
        <v>46</v>
      </c>
      <c r="H21" s="2">
        <f>SUM(D45,D53,)</f>
        <v>2</v>
      </c>
    </row>
    <row r="22" spans="1:8" x14ac:dyDescent="0.2">
      <c r="A22" s="2" t="s">
        <v>47</v>
      </c>
      <c r="B22" s="2">
        <v>2008</v>
      </c>
      <c r="C22" s="2" t="s">
        <v>26</v>
      </c>
      <c r="D22" s="2">
        <v>12</v>
      </c>
      <c r="E22" s="2"/>
      <c r="F22" s="2"/>
      <c r="G22" s="2" t="s">
        <v>48</v>
      </c>
      <c r="H22" s="2">
        <f>SUM(D47,)</f>
        <v>1</v>
      </c>
    </row>
    <row r="23" spans="1:8" x14ac:dyDescent="0.2">
      <c r="A23" s="2" t="s">
        <v>49</v>
      </c>
      <c r="B23" s="2">
        <v>2008</v>
      </c>
      <c r="C23" s="2" t="s">
        <v>15</v>
      </c>
      <c r="D23" s="2">
        <v>1</v>
      </c>
      <c r="E23" s="2"/>
      <c r="F23" s="2"/>
      <c r="G23" s="2" t="s">
        <v>50</v>
      </c>
      <c r="H23" s="2">
        <f>SUM(D68)</f>
        <v>1</v>
      </c>
    </row>
    <row r="24" spans="1:8" x14ac:dyDescent="0.2">
      <c r="A24" s="2" t="s">
        <v>51</v>
      </c>
      <c r="B24" s="2">
        <v>2009</v>
      </c>
      <c r="C24" s="2" t="s">
        <v>9</v>
      </c>
      <c r="D24" s="2">
        <v>5</v>
      </c>
      <c r="E24" s="2"/>
      <c r="F24" s="2"/>
      <c r="G24" s="2" t="s">
        <v>52</v>
      </c>
      <c r="H24" s="2">
        <f>SUM(D55)</f>
        <v>1</v>
      </c>
    </row>
    <row r="25" spans="1:8" x14ac:dyDescent="0.2">
      <c r="A25" s="2" t="s">
        <v>53</v>
      </c>
      <c r="B25" s="2">
        <v>2010</v>
      </c>
      <c r="C25" s="2" t="s">
        <v>28</v>
      </c>
      <c r="D25" s="2">
        <v>1</v>
      </c>
      <c r="E25" s="2"/>
      <c r="F25" s="2"/>
      <c r="G25" s="2" t="s">
        <v>54</v>
      </c>
      <c r="H25" s="2">
        <f>SUM(D56)</f>
        <v>1</v>
      </c>
    </row>
    <row r="26" spans="1:8" x14ac:dyDescent="0.2">
      <c r="A26" s="2" t="s">
        <v>55</v>
      </c>
      <c r="B26" s="2">
        <v>2010</v>
      </c>
      <c r="C26" s="2" t="s">
        <v>26</v>
      </c>
      <c r="D26" s="2">
        <v>1</v>
      </c>
      <c r="E26" s="2"/>
      <c r="F26" s="2"/>
      <c r="G26" s="2" t="s">
        <v>56</v>
      </c>
      <c r="H26" s="2">
        <f>SUM(D67)</f>
        <v>112</v>
      </c>
    </row>
    <row r="27" spans="1:8" x14ac:dyDescent="0.2">
      <c r="A27" s="2" t="s">
        <v>57</v>
      </c>
      <c r="B27" s="2">
        <v>2010</v>
      </c>
      <c r="C27" s="2" t="s">
        <v>9</v>
      </c>
      <c r="D27" s="2">
        <v>36</v>
      </c>
      <c r="E27" s="2"/>
      <c r="F27" s="2"/>
      <c r="G27" s="2" t="s">
        <v>58</v>
      </c>
      <c r="H27" s="2">
        <f>SUM(D71,D61,)</f>
        <v>217</v>
      </c>
    </row>
    <row r="28" spans="1:8" x14ac:dyDescent="0.2">
      <c r="A28" s="2" t="s">
        <v>59</v>
      </c>
      <c r="B28" s="2">
        <v>2011</v>
      </c>
      <c r="C28" s="2" t="s">
        <v>60</v>
      </c>
      <c r="D28" s="2">
        <v>1</v>
      </c>
      <c r="E28" s="2"/>
      <c r="F28" s="2"/>
      <c r="G28" s="7" t="s">
        <v>61</v>
      </c>
      <c r="H28" s="2">
        <f>SUM(H2:H27)</f>
        <v>3655</v>
      </c>
    </row>
    <row r="29" spans="1:8" x14ac:dyDescent="0.2">
      <c r="A29" s="2" t="s">
        <v>62</v>
      </c>
      <c r="B29" s="2">
        <v>2011</v>
      </c>
      <c r="C29" s="2" t="s">
        <v>32</v>
      </c>
      <c r="D29" s="2">
        <v>1</v>
      </c>
      <c r="E29" s="2"/>
      <c r="F29" s="2"/>
      <c r="G29" s="2"/>
      <c r="H29" s="2"/>
    </row>
    <row r="30" spans="1:8" x14ac:dyDescent="0.2">
      <c r="A30" s="2" t="s">
        <v>63</v>
      </c>
      <c r="B30" s="2">
        <v>2011</v>
      </c>
      <c r="C30" s="2" t="s">
        <v>34</v>
      </c>
      <c r="D30" s="2">
        <v>35</v>
      </c>
      <c r="E30" s="2"/>
      <c r="F30" s="2"/>
      <c r="G30" s="2"/>
      <c r="H30" s="2"/>
    </row>
    <row r="31" spans="1:8" x14ac:dyDescent="0.2">
      <c r="A31" s="2" t="s">
        <v>64</v>
      </c>
      <c r="B31" s="2">
        <v>2012</v>
      </c>
      <c r="C31" s="2" t="s">
        <v>9</v>
      </c>
      <c r="D31" s="2">
        <v>1</v>
      </c>
      <c r="E31" s="2"/>
      <c r="F31" s="2"/>
      <c r="G31" s="2"/>
      <c r="H31" s="2"/>
    </row>
    <row r="32" spans="1:8" x14ac:dyDescent="0.2">
      <c r="A32" s="2" t="s">
        <v>65</v>
      </c>
      <c r="B32" s="2">
        <v>2012</v>
      </c>
      <c r="C32" s="2" t="s">
        <v>36</v>
      </c>
      <c r="D32" s="2">
        <v>1</v>
      </c>
      <c r="E32" s="2"/>
      <c r="F32" s="2"/>
      <c r="G32" s="2"/>
      <c r="H32" s="2"/>
    </row>
    <row r="33" spans="1:8" x14ac:dyDescent="0.2">
      <c r="A33" s="2" t="s">
        <v>66</v>
      </c>
      <c r="B33" s="2">
        <v>2012</v>
      </c>
      <c r="C33" s="2" t="s">
        <v>38</v>
      </c>
      <c r="D33" s="2">
        <v>212</v>
      </c>
      <c r="E33" s="2"/>
      <c r="F33" s="2"/>
      <c r="G33" s="2"/>
      <c r="H33" s="2"/>
    </row>
    <row r="34" spans="1:8" x14ac:dyDescent="0.2">
      <c r="A34" s="2" t="s">
        <v>67</v>
      </c>
      <c r="B34" s="2">
        <v>2013</v>
      </c>
      <c r="C34" s="2" t="s">
        <v>17</v>
      </c>
      <c r="D34" s="2">
        <v>84</v>
      </c>
      <c r="E34" s="2"/>
      <c r="F34" s="2"/>
      <c r="G34" s="2"/>
      <c r="H34" s="2"/>
    </row>
    <row r="35" spans="1:8" x14ac:dyDescent="0.2">
      <c r="A35" s="2" t="s">
        <v>68</v>
      </c>
      <c r="B35" s="2">
        <v>2013</v>
      </c>
      <c r="C35" s="2" t="s">
        <v>7</v>
      </c>
      <c r="D35" s="2">
        <v>1</v>
      </c>
      <c r="E35" s="2"/>
      <c r="F35" s="2"/>
      <c r="G35" s="2"/>
      <c r="H35" s="2"/>
    </row>
    <row r="36" spans="1:8" x14ac:dyDescent="0.2">
      <c r="A36" s="2" t="s">
        <v>69</v>
      </c>
      <c r="B36" s="2">
        <v>2014</v>
      </c>
      <c r="C36" s="2" t="s">
        <v>70</v>
      </c>
      <c r="D36" s="2">
        <v>12</v>
      </c>
      <c r="E36" s="2"/>
      <c r="F36" s="2"/>
      <c r="G36" s="2"/>
      <c r="H36" s="2"/>
    </row>
    <row r="37" spans="1:8" x14ac:dyDescent="0.2">
      <c r="A37" s="4" t="s">
        <v>71</v>
      </c>
      <c r="B37" s="2">
        <v>2021</v>
      </c>
      <c r="C37" s="2" t="s">
        <v>72</v>
      </c>
      <c r="D37" s="2">
        <v>587</v>
      </c>
      <c r="E37" s="2"/>
      <c r="F37" s="2"/>
      <c r="G37" s="2"/>
      <c r="H37" s="2"/>
    </row>
    <row r="38" spans="1:8" x14ac:dyDescent="0.2">
      <c r="A38" s="2" t="s">
        <v>73</v>
      </c>
      <c r="B38" s="2">
        <v>2021</v>
      </c>
      <c r="C38" s="2" t="s">
        <v>40</v>
      </c>
      <c r="D38" s="2">
        <v>1</v>
      </c>
      <c r="E38" s="2"/>
      <c r="F38" s="2"/>
      <c r="G38" s="2"/>
      <c r="H38" s="2"/>
    </row>
    <row r="39" spans="1:8" x14ac:dyDescent="0.2">
      <c r="A39" s="2" t="s">
        <v>74</v>
      </c>
      <c r="B39" s="2">
        <v>2021</v>
      </c>
      <c r="C39" s="2" t="s">
        <v>42</v>
      </c>
      <c r="D39" s="2">
        <v>1</v>
      </c>
      <c r="E39" s="2"/>
      <c r="F39" s="2"/>
      <c r="G39" s="2"/>
      <c r="H39" s="2"/>
    </row>
    <row r="40" spans="1:8" x14ac:dyDescent="0.2">
      <c r="A40" s="2" t="s">
        <v>75</v>
      </c>
      <c r="B40" s="2">
        <v>2020</v>
      </c>
      <c r="C40" s="2" t="s">
        <v>9</v>
      </c>
      <c r="D40" s="2">
        <v>45</v>
      </c>
      <c r="E40" s="2"/>
      <c r="F40" s="2"/>
      <c r="G40" s="2"/>
      <c r="H40" s="2"/>
    </row>
    <row r="41" spans="1:8" x14ac:dyDescent="0.2">
      <c r="A41" s="2" t="s">
        <v>76</v>
      </c>
      <c r="B41" s="2">
        <v>2020</v>
      </c>
      <c r="C41" s="2" t="s">
        <v>72</v>
      </c>
      <c r="D41" s="2">
        <v>0</v>
      </c>
      <c r="E41" s="2"/>
      <c r="F41" s="2"/>
      <c r="G41" s="2"/>
      <c r="H41" s="2"/>
    </row>
    <row r="42" spans="1:8" x14ac:dyDescent="0.2">
      <c r="A42" s="2" t="s">
        <v>77</v>
      </c>
      <c r="B42" s="2">
        <v>2020</v>
      </c>
      <c r="C42" s="2" t="s">
        <v>78</v>
      </c>
      <c r="D42" s="2">
        <v>80</v>
      </c>
      <c r="E42" s="2"/>
      <c r="F42" s="2"/>
      <c r="G42" s="2"/>
      <c r="H42" s="2"/>
    </row>
    <row r="43" spans="1:8" x14ac:dyDescent="0.2">
      <c r="A43" s="2" t="s">
        <v>79</v>
      </c>
      <c r="B43" s="2">
        <v>2020</v>
      </c>
      <c r="C43" s="2" t="s">
        <v>44</v>
      </c>
      <c r="D43" s="2">
        <v>8</v>
      </c>
      <c r="E43" s="2"/>
      <c r="F43" s="2"/>
      <c r="G43" s="2"/>
      <c r="H43" s="2"/>
    </row>
    <row r="44" spans="1:8" x14ac:dyDescent="0.2">
      <c r="A44" s="2" t="s">
        <v>79</v>
      </c>
      <c r="B44" s="2">
        <v>2020</v>
      </c>
      <c r="C44" s="2" t="s">
        <v>70</v>
      </c>
      <c r="D44" s="2">
        <v>61</v>
      </c>
      <c r="E44" s="2"/>
      <c r="F44" s="2"/>
      <c r="G44" s="2"/>
      <c r="H44" s="2"/>
    </row>
    <row r="45" spans="1:8" x14ac:dyDescent="0.2">
      <c r="A45" s="2" t="s">
        <v>80</v>
      </c>
      <c r="B45" s="2">
        <v>2020</v>
      </c>
      <c r="C45" s="2" t="s">
        <v>46</v>
      </c>
      <c r="D45" s="2">
        <v>1</v>
      </c>
      <c r="E45" s="2"/>
      <c r="F45" s="2"/>
      <c r="G45" s="2"/>
      <c r="H45" s="2"/>
    </row>
    <row r="46" spans="1:8" x14ac:dyDescent="0.2">
      <c r="A46" s="2" t="s">
        <v>81</v>
      </c>
      <c r="B46" s="2">
        <v>2020</v>
      </c>
      <c r="C46" s="2" t="s">
        <v>72</v>
      </c>
      <c r="D46" s="2">
        <v>65</v>
      </c>
      <c r="E46" s="2"/>
      <c r="F46" s="2"/>
      <c r="G46" s="2"/>
      <c r="H46" s="2"/>
    </row>
    <row r="47" spans="1:8" x14ac:dyDescent="0.2">
      <c r="A47" s="2" t="s">
        <v>82</v>
      </c>
      <c r="B47" s="2">
        <v>2020</v>
      </c>
      <c r="C47" s="2" t="s">
        <v>48</v>
      </c>
      <c r="D47" s="2">
        <v>1</v>
      </c>
      <c r="E47" s="2"/>
      <c r="F47" s="2"/>
      <c r="G47" s="2"/>
      <c r="H47" s="2"/>
    </row>
    <row r="48" spans="1:8" x14ac:dyDescent="0.2">
      <c r="A48" s="2" t="s">
        <v>83</v>
      </c>
      <c r="B48" s="2">
        <v>2019</v>
      </c>
      <c r="C48" s="2" t="s">
        <v>72</v>
      </c>
      <c r="D48" s="2">
        <v>332</v>
      </c>
      <c r="E48" s="2"/>
      <c r="F48" s="2"/>
      <c r="G48" s="2"/>
      <c r="H48" s="2"/>
    </row>
    <row r="49" spans="1:8" x14ac:dyDescent="0.2">
      <c r="A49" s="2" t="s">
        <v>84</v>
      </c>
      <c r="B49" s="2">
        <v>2019</v>
      </c>
      <c r="C49" s="2" t="s">
        <v>42</v>
      </c>
      <c r="D49" s="2">
        <v>80</v>
      </c>
      <c r="E49" s="2"/>
      <c r="F49" s="2"/>
      <c r="G49" s="2"/>
      <c r="H49" s="2"/>
    </row>
    <row r="50" spans="1:8" x14ac:dyDescent="0.2">
      <c r="A50" s="2" t="s">
        <v>85</v>
      </c>
      <c r="B50" s="2">
        <v>2019</v>
      </c>
      <c r="C50" s="2" t="s">
        <v>23</v>
      </c>
      <c r="D50" s="2">
        <v>1</v>
      </c>
      <c r="E50" s="2"/>
      <c r="F50" s="2"/>
      <c r="G50" s="2"/>
      <c r="H50" s="2"/>
    </row>
    <row r="51" spans="1:8" x14ac:dyDescent="0.2">
      <c r="A51" s="2" t="s">
        <v>86</v>
      </c>
      <c r="B51" s="2">
        <v>2019</v>
      </c>
      <c r="C51" s="2" t="s">
        <v>9</v>
      </c>
      <c r="D51" s="2">
        <v>249</v>
      </c>
      <c r="E51" s="2"/>
      <c r="F51" s="2"/>
      <c r="G51" s="2"/>
      <c r="H51" s="2"/>
    </row>
    <row r="52" spans="1:8" x14ac:dyDescent="0.2">
      <c r="A52" s="2" t="s">
        <v>87</v>
      </c>
      <c r="B52" s="2">
        <v>2019</v>
      </c>
      <c r="C52" s="2" t="s">
        <v>38</v>
      </c>
      <c r="D52" s="2">
        <v>0</v>
      </c>
      <c r="E52" s="2"/>
      <c r="F52" s="2"/>
      <c r="G52" s="2"/>
      <c r="H52" s="2"/>
    </row>
    <row r="53" spans="1:8" x14ac:dyDescent="0.2">
      <c r="A53" s="2" t="s">
        <v>88</v>
      </c>
      <c r="B53" s="2">
        <v>2019</v>
      </c>
      <c r="C53" s="2" t="s">
        <v>46</v>
      </c>
      <c r="D53" s="2">
        <v>1</v>
      </c>
      <c r="E53" s="2"/>
      <c r="F53" s="2"/>
      <c r="G53" s="2"/>
      <c r="H53" s="2"/>
    </row>
    <row r="54" spans="1:8" x14ac:dyDescent="0.2">
      <c r="A54" s="2" t="s">
        <v>89</v>
      </c>
      <c r="B54" s="2">
        <v>2019</v>
      </c>
      <c r="C54" s="2" t="s">
        <v>72</v>
      </c>
      <c r="D54" s="2">
        <v>78</v>
      </c>
      <c r="E54" s="2"/>
      <c r="F54" s="2"/>
      <c r="G54" s="2"/>
      <c r="H54" s="2"/>
    </row>
    <row r="55" spans="1:8" x14ac:dyDescent="0.2">
      <c r="A55" s="2" t="s">
        <v>90</v>
      </c>
      <c r="B55" s="2">
        <v>2019</v>
      </c>
      <c r="C55" s="2" t="s">
        <v>52</v>
      </c>
      <c r="D55" s="2">
        <v>1</v>
      </c>
      <c r="E55" s="2"/>
      <c r="F55" s="2"/>
      <c r="G55" s="2"/>
      <c r="H55" s="2"/>
    </row>
    <row r="56" spans="1:8" x14ac:dyDescent="0.2">
      <c r="A56" s="2" t="s">
        <v>91</v>
      </c>
      <c r="B56" s="2">
        <v>2019</v>
      </c>
      <c r="C56" s="2" t="s">
        <v>92</v>
      </c>
      <c r="D56" s="2">
        <v>1</v>
      </c>
      <c r="E56" s="2"/>
      <c r="F56" s="2"/>
      <c r="G56" s="2"/>
      <c r="H56" s="2"/>
    </row>
    <row r="57" spans="1:8" x14ac:dyDescent="0.2">
      <c r="A57" s="2" t="s">
        <v>93</v>
      </c>
      <c r="B57" s="2">
        <v>2019</v>
      </c>
      <c r="C57" s="2" t="s">
        <v>9</v>
      </c>
      <c r="D57" s="2">
        <v>110</v>
      </c>
      <c r="E57" s="2"/>
      <c r="F57" s="2"/>
      <c r="G57" s="2"/>
      <c r="H57" s="2"/>
    </row>
    <row r="58" spans="1:8" x14ac:dyDescent="0.2">
      <c r="A58" s="2" t="s">
        <v>94</v>
      </c>
      <c r="B58" s="2">
        <v>2018</v>
      </c>
      <c r="C58" s="2" t="s">
        <v>72</v>
      </c>
      <c r="D58" s="2">
        <v>112</v>
      </c>
      <c r="E58" s="2"/>
      <c r="F58" s="2"/>
      <c r="G58" s="2"/>
      <c r="H58" s="2"/>
    </row>
    <row r="59" spans="1:8" x14ac:dyDescent="0.2">
      <c r="A59" s="5" t="s">
        <v>95</v>
      </c>
      <c r="B59" s="2">
        <v>2018</v>
      </c>
      <c r="C59" s="2" t="s">
        <v>96</v>
      </c>
      <c r="D59" s="2">
        <v>1</v>
      </c>
      <c r="E59" s="2"/>
      <c r="F59" s="2"/>
      <c r="G59" s="2"/>
      <c r="H59" s="2"/>
    </row>
    <row r="60" spans="1:8" x14ac:dyDescent="0.2">
      <c r="A60" s="5" t="s">
        <v>97</v>
      </c>
      <c r="B60" s="2">
        <v>2018</v>
      </c>
      <c r="C60" s="2" t="s">
        <v>23</v>
      </c>
      <c r="D60" s="2">
        <v>1</v>
      </c>
      <c r="E60" s="2"/>
      <c r="F60" s="2"/>
      <c r="G60" s="2"/>
      <c r="H60" s="2"/>
    </row>
    <row r="61" spans="1:8" x14ac:dyDescent="0.2">
      <c r="A61" s="5" t="s">
        <v>98</v>
      </c>
      <c r="B61" s="2">
        <v>2018</v>
      </c>
      <c r="C61" s="2" t="s">
        <v>99</v>
      </c>
      <c r="D61" s="2">
        <v>195</v>
      </c>
      <c r="E61" s="2"/>
      <c r="F61" s="2"/>
      <c r="G61" s="2"/>
      <c r="H61" s="2"/>
    </row>
    <row r="62" spans="1:8" x14ac:dyDescent="0.2">
      <c r="A62" s="5" t="s">
        <v>100</v>
      </c>
      <c r="B62" s="2">
        <v>2018</v>
      </c>
      <c r="C62" s="2" t="s">
        <v>9</v>
      </c>
      <c r="D62" s="2">
        <v>18</v>
      </c>
      <c r="E62" s="2"/>
      <c r="F62" s="2"/>
      <c r="G62" s="2"/>
      <c r="H62" s="2"/>
    </row>
    <row r="63" spans="1:8" x14ac:dyDescent="0.2">
      <c r="A63" s="5" t="s">
        <v>101</v>
      </c>
      <c r="B63" s="2">
        <v>2018</v>
      </c>
      <c r="C63" s="2" t="s">
        <v>23</v>
      </c>
      <c r="D63" s="2">
        <v>1</v>
      </c>
      <c r="E63" s="2"/>
      <c r="F63" s="2"/>
      <c r="G63" s="2"/>
      <c r="H63" s="2"/>
    </row>
    <row r="64" spans="1:8" x14ac:dyDescent="0.2">
      <c r="A64" s="2" t="s">
        <v>102</v>
      </c>
      <c r="B64" s="2">
        <v>2017</v>
      </c>
      <c r="C64" s="2" t="s">
        <v>72</v>
      </c>
      <c r="D64" s="2">
        <v>159</v>
      </c>
      <c r="E64" s="2"/>
      <c r="F64" s="2"/>
      <c r="G64" s="2"/>
      <c r="H64" s="2"/>
    </row>
    <row r="65" spans="1:8" x14ac:dyDescent="0.2">
      <c r="A65" s="2" t="s">
        <v>103</v>
      </c>
      <c r="B65" s="2">
        <v>2017</v>
      </c>
      <c r="C65" s="2" t="s">
        <v>72</v>
      </c>
      <c r="D65" s="2">
        <v>159</v>
      </c>
      <c r="E65" s="2"/>
      <c r="F65" s="2"/>
      <c r="G65" s="2"/>
      <c r="H65" s="2"/>
    </row>
    <row r="66" spans="1:8" x14ac:dyDescent="0.2">
      <c r="A66" s="5" t="s">
        <v>104</v>
      </c>
      <c r="B66" s="2">
        <v>2017</v>
      </c>
      <c r="C66" s="2" t="s">
        <v>105</v>
      </c>
      <c r="D66" s="2">
        <v>1</v>
      </c>
      <c r="E66" s="2"/>
      <c r="F66" s="2"/>
      <c r="G66" s="2"/>
      <c r="H66" s="2"/>
    </row>
    <row r="67" spans="1:8" x14ac:dyDescent="0.2">
      <c r="A67" s="5" t="s">
        <v>106</v>
      </c>
      <c r="B67" s="2">
        <v>2017</v>
      </c>
      <c r="C67" s="2" t="s">
        <v>56</v>
      </c>
      <c r="D67" s="2">
        <v>112</v>
      </c>
      <c r="E67" s="2"/>
      <c r="F67" s="2"/>
      <c r="G67" s="2"/>
      <c r="H67" s="2"/>
    </row>
    <row r="68" spans="1:8" x14ac:dyDescent="0.2">
      <c r="A68" s="6" t="s">
        <v>107</v>
      </c>
      <c r="B68" s="2">
        <v>2016</v>
      </c>
      <c r="C68" s="2" t="s">
        <v>50</v>
      </c>
      <c r="D68" s="2">
        <v>1</v>
      </c>
      <c r="E68" s="2"/>
      <c r="F68" s="2"/>
      <c r="G68" s="2"/>
      <c r="H68" s="2"/>
    </row>
    <row r="69" spans="1:8" x14ac:dyDescent="0.2">
      <c r="A69" s="5" t="s">
        <v>108</v>
      </c>
      <c r="B69" s="2">
        <v>2016</v>
      </c>
      <c r="C69" s="2" t="s">
        <v>109</v>
      </c>
      <c r="D69" s="2">
        <v>1</v>
      </c>
      <c r="E69" s="2"/>
      <c r="F69" s="2"/>
      <c r="G69" s="2"/>
      <c r="H69" s="2"/>
    </row>
    <row r="70" spans="1:8" x14ac:dyDescent="0.2">
      <c r="A70" s="5" t="s">
        <v>110</v>
      </c>
      <c r="B70" s="2">
        <v>2015</v>
      </c>
      <c r="C70" s="2" t="s">
        <v>111</v>
      </c>
      <c r="D70" s="2">
        <v>1</v>
      </c>
      <c r="E70" s="2"/>
      <c r="F70" s="2"/>
      <c r="G70" s="2"/>
      <c r="H70" s="2"/>
    </row>
    <row r="71" spans="1:8" x14ac:dyDescent="0.2">
      <c r="A71" s="2" t="s">
        <v>112</v>
      </c>
      <c r="B71" s="2">
        <v>2014</v>
      </c>
      <c r="C71" s="2" t="s">
        <v>113</v>
      </c>
      <c r="D71" s="2">
        <v>22</v>
      </c>
      <c r="E71" s="2"/>
      <c r="F71" s="2"/>
      <c r="G71" s="2"/>
      <c r="H71" s="2"/>
    </row>
    <row r="72" spans="1:8" x14ac:dyDescent="0.2">
      <c r="A72" s="2" t="s">
        <v>114</v>
      </c>
      <c r="B72" s="2">
        <v>2014</v>
      </c>
      <c r="C72" s="2" t="s">
        <v>38</v>
      </c>
      <c r="D72" s="2">
        <v>55</v>
      </c>
      <c r="E72" s="2"/>
      <c r="F72" s="2"/>
      <c r="G72" s="2"/>
      <c r="H72" s="2"/>
    </row>
    <row r="73" spans="1:8" x14ac:dyDescent="0.2">
      <c r="A73" s="2" t="s">
        <v>115</v>
      </c>
      <c r="B73" s="2">
        <v>2014</v>
      </c>
      <c r="C73" s="2" t="s">
        <v>38</v>
      </c>
      <c r="D73" s="2">
        <v>3</v>
      </c>
      <c r="E73" s="2"/>
      <c r="F73" s="2"/>
      <c r="G73" s="2"/>
      <c r="H73" s="2"/>
    </row>
    <row r="74" spans="1:8" x14ac:dyDescent="0.2">
      <c r="A74" s="2" t="s">
        <v>116</v>
      </c>
      <c r="B74" s="2">
        <v>2009</v>
      </c>
      <c r="C74" s="2" t="s">
        <v>32</v>
      </c>
      <c r="D74" s="2">
        <v>1</v>
      </c>
      <c r="E74" s="2"/>
      <c r="F74" s="2"/>
      <c r="G74" s="2"/>
      <c r="H74" s="2"/>
    </row>
    <row r="75" spans="1:8" x14ac:dyDescent="0.2">
      <c r="A75" s="2" t="s">
        <v>117</v>
      </c>
      <c r="B75" s="2">
        <v>2005</v>
      </c>
      <c r="C75" s="2" t="s">
        <v>9</v>
      </c>
      <c r="D75" s="2">
        <v>68</v>
      </c>
      <c r="E75" s="2"/>
      <c r="F75" s="2"/>
      <c r="G75" s="2"/>
      <c r="H75" s="2"/>
    </row>
    <row r="76" spans="1:8" x14ac:dyDescent="0.2">
      <c r="A76" s="2"/>
      <c r="B76" s="2"/>
      <c r="C76" s="7" t="s">
        <v>61</v>
      </c>
      <c r="D76" s="2">
        <f>SUM(D2:D74,D75)</f>
        <v>3655</v>
      </c>
      <c r="E76" s="2"/>
      <c r="F76" s="2"/>
      <c r="G76" s="2"/>
      <c r="H7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Button, John</dc:creator>
  <cp:lastModifiedBy>Button, John</cp:lastModifiedBy>
  <dcterms:created xsi:type="dcterms:W3CDTF">2024-01-16T22:43:48Z</dcterms:created>
  <dcterms:modified xsi:type="dcterms:W3CDTF">2024-01-16T22:44:55Z</dcterms:modified>
</cp:coreProperties>
</file>